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33154.00_Bayside-R3+R4-RFP\09-Admin\05-Program\UNIT MIX\"/>
    </mc:Choice>
  </mc:AlternateContent>
  <bookViews>
    <workbookView xWindow="0" yWindow="0" windowWidth="19200" windowHeight="12180" tabRatio="379"/>
  </bookViews>
  <sheets>
    <sheet name="Sheet1" sheetId="1" r:id="rId1"/>
  </sheets>
  <definedNames>
    <definedName name="_xlnm.Print_Area" localSheetId="0">Sheet1!$A$1:$S$40</definedName>
  </definedNames>
  <calcPr calcId="152511"/>
</workbook>
</file>

<file path=xl/calcChain.xml><?xml version="1.0" encoding="utf-8"?>
<calcChain xmlns="http://schemas.openxmlformats.org/spreadsheetml/2006/main">
  <c r="S40" i="1" l="1"/>
  <c r="H16" i="1"/>
  <c r="J16" i="1"/>
  <c r="K16" i="1"/>
  <c r="N15" i="1"/>
  <c r="M15" i="1"/>
  <c r="L15" i="1"/>
  <c r="I15" i="1"/>
  <c r="H15" i="1"/>
  <c r="G15" i="1"/>
  <c r="N16" i="1"/>
  <c r="M16" i="1"/>
  <c r="L16" i="1"/>
  <c r="I16" i="1"/>
  <c r="G16" i="1"/>
  <c r="G12" i="1"/>
  <c r="G13" i="1"/>
  <c r="G23" i="1" l="1"/>
  <c r="L32" i="1" s="1"/>
  <c r="O32" i="1" s="1"/>
  <c r="Q32" i="1" s="1"/>
  <c r="O20" i="1"/>
  <c r="O19" i="1"/>
  <c r="O18" i="1"/>
  <c r="O14" i="1"/>
  <c r="O11" i="1"/>
  <c r="O10" i="1"/>
  <c r="O9" i="1"/>
  <c r="N13" i="1" l="1"/>
  <c r="M13" i="1"/>
  <c r="L13" i="1"/>
  <c r="K13" i="1"/>
  <c r="J13" i="1"/>
  <c r="I13" i="1"/>
  <c r="H13" i="1"/>
  <c r="O13" i="1" l="1"/>
  <c r="F20" i="1"/>
  <c r="F11" i="1" l="1"/>
  <c r="F9" i="1"/>
  <c r="I12" i="1" l="1"/>
  <c r="J12" i="1"/>
  <c r="K12" i="1"/>
  <c r="L12" i="1"/>
  <c r="M12" i="1"/>
  <c r="M11" i="1" s="1"/>
  <c r="N12" i="1"/>
  <c r="N11" i="1" s="1"/>
  <c r="H12" i="1"/>
  <c r="O12" i="1" s="1"/>
  <c r="I23" i="1"/>
  <c r="N23" i="1"/>
  <c r="F21" i="1"/>
  <c r="O21" i="1"/>
  <c r="H23" i="1" l="1"/>
  <c r="K23" i="1"/>
  <c r="J23" i="1"/>
  <c r="F19" i="1"/>
  <c r="E18" i="1" l="1"/>
  <c r="D18" i="1"/>
  <c r="C18" i="1"/>
  <c r="B18" i="1"/>
  <c r="C17" i="1" l="1"/>
  <c r="C16" i="1" s="1"/>
  <c r="C15" i="1" s="1"/>
  <c r="C14" i="1" s="1"/>
  <c r="C13" i="1" s="1"/>
  <c r="C12" i="1" s="1"/>
  <c r="C23" i="1" s="1"/>
  <c r="D17" i="1"/>
  <c r="D16" i="1" s="1"/>
  <c r="D15" i="1" s="1"/>
  <c r="D14" i="1" s="1"/>
  <c r="D13" i="1" s="1"/>
  <c r="D12" i="1" s="1"/>
  <c r="D23" i="1" s="1"/>
  <c r="E17" i="1"/>
  <c r="E16" i="1" s="1"/>
  <c r="E15" i="1" s="1"/>
  <c r="E14" i="1" s="1"/>
  <c r="E13" i="1" s="1"/>
  <c r="E12" i="1" s="1"/>
  <c r="E23" i="1" s="1"/>
  <c r="F18" i="1"/>
  <c r="B17" i="1"/>
  <c r="O17" i="1" l="1"/>
  <c r="B16" i="1"/>
  <c r="F17" i="1"/>
  <c r="L39" i="1"/>
  <c r="B15" i="1" l="1"/>
  <c r="F16" i="1"/>
  <c r="M23" i="1" l="1"/>
  <c r="L38" i="1"/>
  <c r="B14" i="1"/>
  <c r="B13" i="1" s="1"/>
  <c r="B12" i="1" s="1"/>
  <c r="B23" i="1" s="1"/>
  <c r="B24" i="1" s="1"/>
  <c r="F15" i="1"/>
  <c r="L47" i="1"/>
  <c r="L46" i="1"/>
  <c r="L45" i="1"/>
  <c r="L44" i="1"/>
  <c r="L43" i="1"/>
  <c r="C33" i="1" l="1"/>
  <c r="F14" i="1" l="1"/>
  <c r="F10" i="1"/>
  <c r="C34" i="1" l="1"/>
  <c r="O15" i="1" l="1"/>
  <c r="O16" i="1"/>
  <c r="L23" i="1"/>
  <c r="F12" i="1"/>
  <c r="F13" i="1"/>
  <c r="F8" i="1"/>
  <c r="G24" i="1" l="1"/>
  <c r="K37" i="1" s="1"/>
  <c r="L36" i="1"/>
  <c r="L37" i="1"/>
  <c r="O37" i="1" s="1"/>
  <c r="Q37" i="1" s="1"/>
  <c r="B25" i="1" l="1"/>
  <c r="K33" i="1"/>
  <c r="K35" i="1"/>
  <c r="L30" i="1"/>
  <c r="K36" i="1"/>
  <c r="K34" i="1"/>
  <c r="K32" i="1"/>
  <c r="N32" i="1" s="1"/>
  <c r="K38" i="1"/>
  <c r="L35" i="1"/>
  <c r="O35" i="1" s="1"/>
  <c r="Q35" i="1" s="1"/>
  <c r="L34" i="1"/>
  <c r="C35" i="1"/>
  <c r="C32" i="1"/>
  <c r="N33" i="1" l="1"/>
  <c r="L33" i="1"/>
  <c r="O33" i="1" s="1"/>
  <c r="Q33" i="1" s="1"/>
  <c r="N35" i="1" l="1"/>
  <c r="N37" i="1"/>
  <c r="B34" i="1"/>
  <c r="B35" i="1"/>
  <c r="C30" i="1"/>
  <c r="B33" i="1"/>
  <c r="B32" i="1"/>
</calcChain>
</file>

<file path=xl/sharedStrings.xml><?xml version="1.0" encoding="utf-8"?>
<sst xmlns="http://schemas.openxmlformats.org/spreadsheetml/2006/main" count="94" uniqueCount="62">
  <si>
    <t>1BD</t>
  </si>
  <si>
    <t>2BD</t>
  </si>
  <si>
    <t>3BD</t>
  </si>
  <si>
    <t>1BD+D</t>
  </si>
  <si>
    <t>2BD+D</t>
  </si>
  <si>
    <t>LEVEL 02</t>
  </si>
  <si>
    <t>LEVEL 03</t>
  </si>
  <si>
    <t>LEVEL 04</t>
  </si>
  <si>
    <t>LEVEL 05</t>
  </si>
  <si>
    <t>LEVEL 06</t>
  </si>
  <si>
    <t>LEVEL 07</t>
  </si>
  <si>
    <t>LEVEL 08</t>
  </si>
  <si>
    <t>LEVEL 09</t>
  </si>
  <si>
    <t>LEVEL 10</t>
  </si>
  <si>
    <t>TOTAL</t>
  </si>
  <si>
    <t>TOTAL/FLR</t>
  </si>
  <si>
    <t>LEVEL 11</t>
  </si>
  <si>
    <r>
      <rPr>
        <b/>
        <sz val="11"/>
        <color theme="1"/>
        <rFont val="Calibri"/>
        <family val="2"/>
        <scheme val="minor"/>
      </rPr>
      <t xml:space="preserve">1 BD </t>
    </r>
    <r>
      <rPr>
        <sz val="11"/>
        <color theme="1"/>
        <rFont val="Calibri"/>
        <family val="2"/>
        <scheme val="minor"/>
      </rPr>
      <t>(55 SM - 590 SF)</t>
    </r>
  </si>
  <si>
    <r>
      <rPr>
        <b/>
        <sz val="11"/>
        <color theme="1"/>
        <rFont val="Calibri"/>
        <family val="2"/>
        <scheme val="minor"/>
      </rPr>
      <t>1BD+D</t>
    </r>
    <r>
      <rPr>
        <sz val="11"/>
        <color theme="1"/>
        <rFont val="Calibri"/>
        <family val="2"/>
        <scheme val="minor"/>
      </rPr>
      <t xml:space="preserve"> (70 SM -750 SF)</t>
    </r>
  </si>
  <si>
    <r>
      <rPr>
        <b/>
        <sz val="11"/>
        <color theme="1"/>
        <rFont val="Calibri"/>
        <family val="2"/>
        <scheme val="minor"/>
      </rPr>
      <t xml:space="preserve">2BD </t>
    </r>
    <r>
      <rPr>
        <sz val="11"/>
        <color theme="1"/>
        <rFont val="Calibri"/>
        <family val="2"/>
        <scheme val="minor"/>
      </rPr>
      <t>(93 SM - 1000 SF)</t>
    </r>
  </si>
  <si>
    <r>
      <rPr>
        <b/>
        <sz val="11"/>
        <color theme="1"/>
        <rFont val="Calibri"/>
        <family val="2"/>
        <scheme val="minor"/>
      </rPr>
      <t xml:space="preserve">3BD </t>
    </r>
    <r>
      <rPr>
        <sz val="11"/>
        <color theme="1"/>
        <rFont val="Calibri"/>
        <family val="2"/>
        <scheme val="minor"/>
      </rPr>
      <t>(116 SM - 1250 SF)</t>
    </r>
  </si>
  <si>
    <t>Units</t>
  </si>
  <si>
    <t>3BD+D</t>
  </si>
  <si>
    <t>DUPLEX</t>
  </si>
  <si>
    <r>
      <rPr>
        <b/>
        <sz val="11"/>
        <color theme="1"/>
        <rFont val="Calibri"/>
        <family val="2"/>
        <scheme val="minor"/>
      </rPr>
      <t xml:space="preserve">DUPLEX </t>
    </r>
    <r>
      <rPr>
        <sz val="11"/>
        <color theme="1"/>
        <rFont val="Calibri"/>
        <family val="2"/>
        <scheme val="minor"/>
      </rPr>
      <t>(221 - 317 SM; 2375-3410 SF )</t>
    </r>
  </si>
  <si>
    <t>DWELLING UNIT MIX</t>
  </si>
  <si>
    <t>DWELLING UNIT TYPE</t>
  </si>
  <si>
    <t>TARGET</t>
  </si>
  <si>
    <t>SUBTOTAL</t>
  </si>
  <si>
    <t>AFFORDABLE RENTAL HOUSING TARGET</t>
  </si>
  <si>
    <t>CONDOMINIUM TARGET</t>
  </si>
  <si>
    <t xml:space="preserve">1 BD </t>
  </si>
  <si>
    <r>
      <rPr>
        <b/>
        <sz val="11"/>
        <color theme="1"/>
        <rFont val="Calibri"/>
        <family val="2"/>
        <scheme val="minor"/>
      </rPr>
      <t>1BD+D</t>
    </r>
    <r>
      <rPr>
        <sz val="11"/>
        <color theme="1"/>
        <rFont val="Calibri"/>
        <family val="2"/>
        <scheme val="minor"/>
      </rPr>
      <t xml:space="preserve"> (52 SM - 560 SF)</t>
    </r>
  </si>
  <si>
    <r>
      <rPr>
        <b/>
        <sz val="11"/>
        <color theme="1"/>
        <rFont val="Calibri"/>
        <family val="2"/>
        <scheme val="minor"/>
      </rPr>
      <t xml:space="preserve">2BD </t>
    </r>
    <r>
      <rPr>
        <sz val="11"/>
        <color theme="1"/>
        <rFont val="Calibri"/>
        <family val="2"/>
        <scheme val="minor"/>
      </rPr>
      <t>(64-68 SM;  690- 730 SF)</t>
    </r>
  </si>
  <si>
    <r>
      <rPr>
        <b/>
        <sz val="11"/>
        <color theme="1"/>
        <rFont val="Calibri"/>
        <family val="2"/>
        <scheme val="minor"/>
      </rPr>
      <t xml:space="preserve">3BD </t>
    </r>
    <r>
      <rPr>
        <sz val="11"/>
        <color theme="1"/>
        <rFont val="Calibri"/>
        <family val="2"/>
        <scheme val="minor"/>
      </rPr>
      <t>(91-101 SM; 980-1090  SF)</t>
    </r>
  </si>
  <si>
    <r>
      <rPr>
        <b/>
        <sz val="11"/>
        <color theme="1"/>
        <rFont val="Calibri"/>
        <family val="2"/>
        <scheme val="minor"/>
      </rPr>
      <t>1 BD</t>
    </r>
    <r>
      <rPr>
        <sz val="11"/>
        <color theme="1"/>
        <rFont val="Calibri"/>
        <family val="2"/>
        <scheme val="minor"/>
      </rPr>
      <t xml:space="preserve"> (49-56 SM; 530-605 SF)</t>
    </r>
  </si>
  <si>
    <r>
      <rPr>
        <b/>
        <sz val="11"/>
        <color theme="1"/>
        <rFont val="Calibri"/>
        <family val="2"/>
        <scheme val="minor"/>
      </rPr>
      <t xml:space="preserve">1BD+D </t>
    </r>
    <r>
      <rPr>
        <sz val="11"/>
        <color theme="1"/>
        <rFont val="Calibri"/>
        <family val="2"/>
        <scheme val="minor"/>
      </rPr>
      <t>(52-71 SM; 560-765 SF)</t>
    </r>
  </si>
  <si>
    <r>
      <rPr>
        <b/>
        <sz val="11"/>
        <color theme="1"/>
        <rFont val="Calibri"/>
        <family val="2"/>
        <scheme val="minor"/>
      </rPr>
      <t>2BD</t>
    </r>
    <r>
      <rPr>
        <sz val="11"/>
        <color theme="1"/>
        <rFont val="Calibri"/>
        <family val="2"/>
        <scheme val="minor"/>
      </rPr>
      <t>(64-82 SM; 690-885 SF)</t>
    </r>
  </si>
  <si>
    <r>
      <rPr>
        <b/>
        <sz val="11"/>
        <color theme="1"/>
        <rFont val="Calibri"/>
        <family val="2"/>
        <scheme val="minor"/>
      </rPr>
      <t>1 BD</t>
    </r>
    <r>
      <rPr>
        <sz val="11"/>
        <color theme="1"/>
        <rFont val="Calibri"/>
        <family val="2"/>
        <scheme val="minor"/>
      </rPr>
      <t xml:space="preserve"> (54-56 SM; 580 -600 SF)</t>
    </r>
  </si>
  <si>
    <t>2BD +D</t>
  </si>
  <si>
    <r>
      <t>2BD</t>
    </r>
    <r>
      <rPr>
        <sz val="11"/>
        <color theme="1"/>
        <rFont val="Calibri"/>
        <family val="2"/>
        <scheme val="minor"/>
      </rPr>
      <t xml:space="preserve"> (74-79 SM - 800-850 SF)  </t>
    </r>
  </si>
  <si>
    <r>
      <rPr>
        <b/>
        <sz val="11"/>
        <color theme="1"/>
        <rFont val="Calibri"/>
        <family val="2"/>
        <scheme val="minor"/>
      </rPr>
      <t xml:space="preserve">2BD +D </t>
    </r>
    <r>
      <rPr>
        <sz val="11"/>
        <color theme="1"/>
        <rFont val="Calibri"/>
        <family val="2"/>
        <scheme val="minor"/>
      </rPr>
      <t>(81-121 SM; 870- 1305 SF)</t>
    </r>
  </si>
  <si>
    <r>
      <rPr>
        <b/>
        <sz val="11"/>
        <color theme="1"/>
        <rFont val="Calibri"/>
        <family val="2"/>
        <scheme val="minor"/>
      </rPr>
      <t xml:space="preserve">3BD </t>
    </r>
    <r>
      <rPr>
        <sz val="11"/>
        <color theme="1"/>
        <rFont val="Calibri"/>
        <family val="2"/>
        <scheme val="minor"/>
      </rPr>
      <t>(101-145 SM; 1090-1560 SF)</t>
    </r>
  </si>
  <si>
    <r>
      <rPr>
        <b/>
        <sz val="11"/>
        <color theme="1"/>
        <rFont val="Calibri"/>
        <family val="2"/>
        <scheme val="minor"/>
      </rPr>
      <t xml:space="preserve">3BD+D </t>
    </r>
    <r>
      <rPr>
        <sz val="11"/>
        <color theme="1"/>
        <rFont val="Calibri"/>
        <family val="2"/>
        <scheme val="minor"/>
      </rPr>
      <t>(141-205 SM; 1520-2205 SF)</t>
    </r>
  </si>
  <si>
    <t>LEVEL 01</t>
  </si>
  <si>
    <t>AQUAVISTA - BAYSIDE R3/R4</t>
  </si>
  <si>
    <t>PH.1</t>
  </si>
  <si>
    <t>PH.2-MECH ROOF</t>
  </si>
  <si>
    <t>LEVEL 01M</t>
  </si>
  <si>
    <t>See Level PH.1</t>
  </si>
  <si>
    <t>CONDOMINIUM (OWNERSHIP DWELLING UNITS) PROPOSED</t>
  </si>
  <si>
    <t>ARTSCAPE (RENTAL DWELLING UNITS) PROPOSED</t>
  </si>
  <si>
    <t>ARTSCAPE (RENTAL DWELLING UNITS)</t>
  </si>
  <si>
    <t>CONDOMINIUM (OWNERSHIP DWELLING UNITS)</t>
  </si>
  <si>
    <t>STUDIO</t>
  </si>
  <si>
    <t>N/A</t>
  </si>
  <si>
    <t>BF units</t>
  </si>
  <si>
    <t>BF calc</t>
  </si>
  <si>
    <t>%</t>
  </si>
  <si>
    <t>Barrier Free Calcs</t>
  </si>
  <si>
    <t>Quantity</t>
  </si>
  <si>
    <t>8/4/2014 - DRAFT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</si>
</sst>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4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BE6C3"/>
        <bgColor indexed="64"/>
      </patternFill>
    </fill>
    <fill>
      <patternFill patternType="solid">
        <fgColor rgb="FFD3E5D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3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0" borderId="15" xfId="0" applyFont="1" applyFill="1" applyBorder="1" applyAlignment="1">
      <alignment horizontal="center"/>
    </xf>
    <xf numFmtId="0" fontId="1" fillId="0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1" fillId="2" borderId="9" xfId="0" applyFont="1" applyFill="1" applyBorder="1" applyAlignment="1">
      <alignment horizontal="center"/>
    </xf>
    <xf numFmtId="0" fontId="1" fillId="0" borderId="0" xfId="0" applyFont="1"/>
    <xf numFmtId="9" fontId="0" fillId="0" borderId="0" xfId="0" applyNumberFormat="1"/>
    <xf numFmtId="0" fontId="3" fillId="0" borderId="0" xfId="0" applyFont="1" applyAlignment="1">
      <alignment horizontal="right"/>
    </xf>
    <xf numFmtId="14" fontId="0" fillId="0" borderId="0" xfId="0" applyNumberFormat="1" applyAlignment="1">
      <alignment horizontal="left"/>
    </xf>
    <xf numFmtId="0" fontId="5" fillId="0" borderId="0" xfId="0" applyFont="1"/>
    <xf numFmtId="0" fontId="5" fillId="0" borderId="0" xfId="0" applyFont="1" applyFill="1" applyBorder="1"/>
    <xf numFmtId="0" fontId="0" fillId="0" borderId="18" xfId="0" applyBorder="1"/>
    <xf numFmtId="0" fontId="3" fillId="0" borderId="18" xfId="0" applyFont="1" applyBorder="1" applyAlignment="1">
      <alignment horizontal="right"/>
    </xf>
    <xf numFmtId="0" fontId="1" fillId="0" borderId="18" xfId="0" applyFont="1" applyBorder="1"/>
    <xf numFmtId="0" fontId="0" fillId="0" borderId="0" xfId="0"/>
    <xf numFmtId="0" fontId="3" fillId="0" borderId="18" xfId="0" applyFont="1" applyBorder="1"/>
    <xf numFmtId="0" fontId="3" fillId="0" borderId="0" xfId="0" applyFont="1"/>
    <xf numFmtId="0" fontId="0" fillId="0" borderId="0" xfId="0"/>
    <xf numFmtId="0" fontId="1" fillId="5" borderId="2" xfId="0" applyFont="1" applyFill="1" applyBorder="1" applyAlignment="1">
      <alignment horizontal="center"/>
    </xf>
    <xf numFmtId="0" fontId="0" fillId="0" borderId="11" xfId="0" applyBorder="1" applyAlignment="1">
      <alignment horizontal="center"/>
    </xf>
    <xf numFmtId="0" fontId="5" fillId="0" borderId="19" xfId="0" applyFont="1" applyBorder="1"/>
    <xf numFmtId="0" fontId="1" fillId="0" borderId="0" xfId="0" applyFont="1" applyBorder="1"/>
    <xf numFmtId="0" fontId="0" fillId="0" borderId="0" xfId="0" applyBorder="1"/>
    <xf numFmtId="0" fontId="3" fillId="0" borderId="0" xfId="0" applyFont="1" applyBorder="1" applyAlignment="1">
      <alignment horizontal="right"/>
    </xf>
    <xf numFmtId="0" fontId="3" fillId="0" borderId="0" xfId="0" applyFont="1" applyBorder="1"/>
    <xf numFmtId="0" fontId="1" fillId="3" borderId="20" xfId="0" applyFont="1" applyFill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 vertical="center"/>
    </xf>
    <xf numFmtId="0" fontId="1" fillId="2" borderId="25" xfId="0" applyFont="1" applyFill="1" applyBorder="1" applyAlignment="1">
      <alignment horizontal="center"/>
    </xf>
    <xf numFmtId="0" fontId="1" fillId="0" borderId="26" xfId="0" applyFont="1" applyFill="1" applyBorder="1" applyAlignment="1">
      <alignment horizontal="center"/>
    </xf>
    <xf numFmtId="0" fontId="1" fillId="0" borderId="27" xfId="0" applyFont="1" applyFill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28" xfId="0" applyFont="1" applyBorder="1" applyAlignment="1">
      <alignment horizontal="center" vertical="center"/>
    </xf>
    <xf numFmtId="0" fontId="0" fillId="0" borderId="22" xfId="0" applyBorder="1"/>
    <xf numFmtId="0" fontId="0" fillId="0" borderId="21" xfId="0" applyBorder="1"/>
    <xf numFmtId="0" fontId="1" fillId="0" borderId="7" xfId="0" applyFont="1" applyFill="1" applyBorder="1" applyAlignment="1">
      <alignment horizontal="center"/>
    </xf>
    <xf numFmtId="0" fontId="1" fillId="0" borderId="25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/>
    </xf>
    <xf numFmtId="0" fontId="6" fillId="0" borderId="30" xfId="0" applyFont="1" applyBorder="1" applyAlignment="1">
      <alignment horizontal="center" vertical="center"/>
    </xf>
    <xf numFmtId="0" fontId="0" fillId="0" borderId="0" xfId="0"/>
    <xf numFmtId="0" fontId="0" fillId="0" borderId="0" xfId="0"/>
    <xf numFmtId="0" fontId="1" fillId="0" borderId="31" xfId="0" applyFont="1" applyBorder="1" applyAlignment="1">
      <alignment horizontal="center"/>
    </xf>
    <xf numFmtId="0" fontId="3" fillId="0" borderId="32" xfId="0" applyFont="1" applyBorder="1" applyAlignment="1">
      <alignment horizontal="center"/>
    </xf>
    <xf numFmtId="0" fontId="1" fillId="0" borderId="32" xfId="0" applyFont="1" applyBorder="1" applyAlignment="1">
      <alignment horizontal="center"/>
    </xf>
    <xf numFmtId="0" fontId="0" fillId="0" borderId="0" xfId="0" applyFill="1" applyBorder="1"/>
    <xf numFmtId="0" fontId="0" fillId="0" borderId="0" xfId="0" applyFont="1"/>
    <xf numFmtId="0" fontId="0" fillId="0" borderId="0" xfId="0" applyAlignment="1"/>
    <xf numFmtId="0" fontId="0" fillId="0" borderId="0" xfId="0"/>
    <xf numFmtId="0" fontId="1" fillId="0" borderId="0" xfId="0" applyFont="1" applyAlignment="1"/>
    <xf numFmtId="0" fontId="7" fillId="0" borderId="15" xfId="0" applyFont="1" applyFill="1" applyBorder="1" applyAlignment="1">
      <alignment horizontal="center"/>
    </xf>
    <xf numFmtId="0" fontId="7" fillId="3" borderId="17" xfId="0" applyFont="1" applyFill="1" applyBorder="1" applyAlignment="1">
      <alignment horizontal="center"/>
    </xf>
    <xf numFmtId="9" fontId="3" fillId="0" borderId="32" xfId="0" applyNumberFormat="1" applyFont="1" applyBorder="1"/>
    <xf numFmtId="0" fontId="3" fillId="0" borderId="33" xfId="0" applyFont="1" applyBorder="1"/>
    <xf numFmtId="9" fontId="3" fillId="0" borderId="6" xfId="0" applyNumberFormat="1" applyFont="1" applyBorder="1"/>
    <xf numFmtId="0" fontId="0" fillId="0" borderId="33" xfId="0" applyBorder="1"/>
    <xf numFmtId="1" fontId="3" fillId="0" borderId="6" xfId="0" applyNumberFormat="1" applyFont="1" applyBorder="1"/>
    <xf numFmtId="1" fontId="3" fillId="0" borderId="32" xfId="0" applyNumberFormat="1" applyFont="1" applyBorder="1"/>
    <xf numFmtId="1" fontId="3" fillId="0" borderId="33" xfId="0" applyNumberFormat="1" applyFont="1" applyBorder="1"/>
    <xf numFmtId="0" fontId="3" fillId="0" borderId="6" xfId="0" applyFont="1" applyBorder="1"/>
    <xf numFmtId="0" fontId="3" fillId="0" borderId="32" xfId="0" applyFont="1" applyBorder="1"/>
    <xf numFmtId="0" fontId="0" fillId="0" borderId="34" xfId="0" applyBorder="1"/>
    <xf numFmtId="0" fontId="3" fillId="0" borderId="34" xfId="0" applyFont="1" applyBorder="1"/>
    <xf numFmtId="0" fontId="1" fillId="0" borderId="0" xfId="0" applyFont="1"/>
    <xf numFmtId="0" fontId="0" fillId="0" borderId="0" xfId="0"/>
    <xf numFmtId="0" fontId="0" fillId="0" borderId="0" xfId="0" applyAlignment="1"/>
    <xf numFmtId="0" fontId="1" fillId="0" borderId="0" xfId="0" applyFont="1" applyAlignment="1"/>
    <xf numFmtId="0" fontId="4" fillId="0" borderId="0" xfId="0" applyFont="1" applyAlignment="1">
      <alignment horizontal="left"/>
    </xf>
    <xf numFmtId="0" fontId="1" fillId="2" borderId="12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1" fillId="0" borderId="10" xfId="0" applyFont="1" applyFill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0" fillId="0" borderId="10" xfId="0" applyFont="1" applyBorder="1" applyAlignment="1">
      <alignment horizontal="center"/>
    </xf>
    <xf numFmtId="0" fontId="0" fillId="0" borderId="11" xfId="0" applyFont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0" fontId="1" fillId="3" borderId="13" xfId="0" applyFont="1" applyFill="1" applyBorder="1" applyAlignment="1">
      <alignment horizontal="center"/>
    </xf>
    <xf numFmtId="0" fontId="1" fillId="3" borderId="14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 vertical="top"/>
    </xf>
    <xf numFmtId="0" fontId="1" fillId="3" borderId="3" xfId="0" applyFont="1" applyFill="1" applyBorder="1" applyAlignment="1">
      <alignment horizontal="center" vertical="top"/>
    </xf>
    <xf numFmtId="0" fontId="1" fillId="3" borderId="4" xfId="0" applyFont="1" applyFill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3E5D6"/>
      <color rgb="FFFBE6C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47"/>
  <sheetViews>
    <sheetView tabSelected="1" view="pageBreakPreview" zoomScaleNormal="100" zoomScaleSheetLayoutView="100" workbookViewId="0">
      <selection activeCell="D3" sqref="D3"/>
    </sheetView>
  </sheetViews>
  <sheetFormatPr defaultRowHeight="15" x14ac:dyDescent="0.25"/>
  <cols>
    <col min="1" max="1" width="26.7109375" customWidth="1"/>
    <col min="2" max="2" width="12.28515625" customWidth="1"/>
    <col min="3" max="3" width="10.42578125" customWidth="1"/>
    <col min="6" max="6" width="14" customWidth="1"/>
    <col min="7" max="7" width="9.140625" style="62"/>
    <col min="8" max="8" width="10.7109375" style="26" customWidth="1"/>
    <col min="10" max="10" width="10.7109375" customWidth="1"/>
    <col min="14" max="14" width="8.5703125" customWidth="1"/>
    <col min="15" max="15" width="14.28515625" customWidth="1"/>
    <col min="16" max="16" width="1.85546875" customWidth="1"/>
    <col min="18" max="18" width="0" hidden="1" customWidth="1"/>
  </cols>
  <sheetData>
    <row r="1" spans="1:15" s="26" customFormat="1" x14ac:dyDescent="0.25">
      <c r="A1" s="26" t="s">
        <v>45</v>
      </c>
      <c r="G1" s="62"/>
    </row>
    <row r="2" spans="1:15" ht="18.75" x14ac:dyDescent="0.3">
      <c r="A2" s="81" t="s">
        <v>25</v>
      </c>
      <c r="B2" s="81"/>
    </row>
    <row r="3" spans="1:15" ht="18.75" x14ac:dyDescent="0.3">
      <c r="A3" s="17" t="s">
        <v>61</v>
      </c>
      <c r="C3" s="12"/>
    </row>
    <row r="4" spans="1:15" ht="15.75" thickBot="1" x14ac:dyDescent="0.3">
      <c r="H4"/>
    </row>
    <row r="5" spans="1:15" ht="15.75" customHeight="1" thickBot="1" x14ac:dyDescent="0.3">
      <c r="A5" s="87" t="s">
        <v>26</v>
      </c>
      <c r="B5" s="82" t="s">
        <v>52</v>
      </c>
      <c r="C5" s="83"/>
      <c r="D5" s="83"/>
      <c r="E5" s="83"/>
      <c r="F5" s="84"/>
      <c r="G5" s="97" t="s">
        <v>53</v>
      </c>
      <c r="H5" s="98"/>
      <c r="I5" s="98"/>
      <c r="J5" s="98"/>
      <c r="K5" s="98"/>
      <c r="L5" s="98"/>
      <c r="M5" s="98"/>
      <c r="N5" s="98"/>
      <c r="O5" s="99"/>
    </row>
    <row r="6" spans="1:15" ht="15.75" thickBot="1" x14ac:dyDescent="0.3">
      <c r="A6" s="87"/>
      <c r="B6" s="1" t="s">
        <v>0</v>
      </c>
      <c r="C6" s="13" t="s">
        <v>3</v>
      </c>
      <c r="D6" s="2" t="s">
        <v>1</v>
      </c>
      <c r="E6" s="8" t="s">
        <v>2</v>
      </c>
      <c r="F6" s="42" t="s">
        <v>15</v>
      </c>
      <c r="G6" s="3" t="s">
        <v>54</v>
      </c>
      <c r="H6" s="3" t="s">
        <v>0</v>
      </c>
      <c r="I6" s="3" t="s">
        <v>3</v>
      </c>
      <c r="J6" s="3" t="s">
        <v>1</v>
      </c>
      <c r="K6" s="3" t="s">
        <v>4</v>
      </c>
      <c r="L6" s="6" t="s">
        <v>2</v>
      </c>
      <c r="M6" s="6" t="s">
        <v>22</v>
      </c>
      <c r="N6" s="65" t="s">
        <v>23</v>
      </c>
      <c r="O6" s="34" t="s">
        <v>15</v>
      </c>
    </row>
    <row r="7" spans="1:15" ht="15.75" thickBot="1" x14ac:dyDescent="0.3">
      <c r="A7" s="48"/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49"/>
    </row>
    <row r="8" spans="1:15" x14ac:dyDescent="0.25">
      <c r="A8" s="52" t="s">
        <v>47</v>
      </c>
      <c r="B8" s="9">
        <v>0</v>
      </c>
      <c r="C8" s="9">
        <v>0</v>
      </c>
      <c r="D8" s="9">
        <v>0</v>
      </c>
      <c r="E8" s="9">
        <v>0</v>
      </c>
      <c r="F8" s="35">
        <f>SUM(B8:E8)</f>
        <v>0</v>
      </c>
      <c r="G8" s="9">
        <v>0</v>
      </c>
      <c r="H8" s="9">
        <v>0</v>
      </c>
      <c r="I8" s="9">
        <v>0</v>
      </c>
      <c r="J8" s="9">
        <v>0</v>
      </c>
      <c r="K8" s="9">
        <v>0</v>
      </c>
      <c r="L8" s="9">
        <v>0</v>
      </c>
      <c r="M8" s="9">
        <v>0</v>
      </c>
      <c r="N8" s="9">
        <v>6</v>
      </c>
      <c r="O8" s="53" t="s">
        <v>49</v>
      </c>
    </row>
    <row r="9" spans="1:15" s="54" customFormat="1" x14ac:dyDescent="0.25">
      <c r="A9" s="40" t="s">
        <v>46</v>
      </c>
      <c r="B9" s="10">
        <v>0</v>
      </c>
      <c r="C9" s="10">
        <v>0</v>
      </c>
      <c r="D9" s="10">
        <v>0</v>
      </c>
      <c r="E9" s="10">
        <v>0</v>
      </c>
      <c r="F9" s="36">
        <f t="shared" ref="F9" si="0">SUM(B9:E9)</f>
        <v>0</v>
      </c>
      <c r="G9" s="10">
        <v>0</v>
      </c>
      <c r="H9" s="10">
        <v>6</v>
      </c>
      <c r="I9" s="10">
        <v>0</v>
      </c>
      <c r="J9" s="10">
        <v>3</v>
      </c>
      <c r="K9" s="10">
        <v>4</v>
      </c>
      <c r="L9" s="10">
        <v>0</v>
      </c>
      <c r="M9" s="10">
        <v>1</v>
      </c>
      <c r="N9" s="10">
        <v>0</v>
      </c>
      <c r="O9" s="41">
        <f t="shared" ref="O9:O14" si="1">SUM(G9:N9)</f>
        <v>14</v>
      </c>
    </row>
    <row r="10" spans="1:15" x14ac:dyDescent="0.25">
      <c r="A10" s="40" t="s">
        <v>16</v>
      </c>
      <c r="B10" s="10">
        <v>0</v>
      </c>
      <c r="C10" s="10">
        <v>0</v>
      </c>
      <c r="D10" s="10">
        <v>0</v>
      </c>
      <c r="E10" s="10">
        <v>0</v>
      </c>
      <c r="F10" s="36">
        <f t="shared" ref="F10:F11" si="2">SUM(B10:E10)</f>
        <v>0</v>
      </c>
      <c r="G10" s="10">
        <v>0</v>
      </c>
      <c r="H10" s="10">
        <v>11</v>
      </c>
      <c r="I10" s="10">
        <v>1</v>
      </c>
      <c r="J10" s="10">
        <v>5</v>
      </c>
      <c r="K10" s="10">
        <v>2</v>
      </c>
      <c r="L10" s="10">
        <v>1</v>
      </c>
      <c r="M10" s="10">
        <v>0</v>
      </c>
      <c r="N10" s="10">
        <v>0</v>
      </c>
      <c r="O10" s="41">
        <f t="shared" si="1"/>
        <v>20</v>
      </c>
    </row>
    <row r="11" spans="1:15" x14ac:dyDescent="0.25">
      <c r="A11" s="40" t="s">
        <v>13</v>
      </c>
      <c r="B11" s="10">
        <v>0</v>
      </c>
      <c r="C11" s="10">
        <v>0</v>
      </c>
      <c r="D11" s="10">
        <v>0</v>
      </c>
      <c r="E11" s="10">
        <v>0</v>
      </c>
      <c r="F11" s="36">
        <f t="shared" si="2"/>
        <v>0</v>
      </c>
      <c r="G11" s="10">
        <v>1</v>
      </c>
      <c r="H11" s="10">
        <v>18</v>
      </c>
      <c r="I11" s="10">
        <v>6</v>
      </c>
      <c r="J11" s="10">
        <v>6</v>
      </c>
      <c r="K11" s="10">
        <v>1</v>
      </c>
      <c r="L11" s="10">
        <v>0</v>
      </c>
      <c r="M11" s="10">
        <f t="shared" ref="I11:N15" si="3">M12</f>
        <v>0</v>
      </c>
      <c r="N11" s="10">
        <f t="shared" si="3"/>
        <v>0</v>
      </c>
      <c r="O11" s="41">
        <f t="shared" si="1"/>
        <v>32</v>
      </c>
    </row>
    <row r="12" spans="1:15" x14ac:dyDescent="0.25">
      <c r="A12" s="40" t="s">
        <v>12</v>
      </c>
      <c r="B12" s="10">
        <f t="shared" ref="B12:E18" si="4">B13</f>
        <v>4</v>
      </c>
      <c r="C12" s="10">
        <f t="shared" si="4"/>
        <v>0</v>
      </c>
      <c r="D12" s="10">
        <f t="shared" si="4"/>
        <v>4</v>
      </c>
      <c r="E12" s="10">
        <f t="shared" si="4"/>
        <v>2</v>
      </c>
      <c r="F12" s="36">
        <f t="shared" ref="F12:F21" si="5">SUM(B12:E12)</f>
        <v>10</v>
      </c>
      <c r="G12" s="10">
        <f>G13</f>
        <v>1</v>
      </c>
      <c r="H12" s="10">
        <f>H13</f>
        <v>8</v>
      </c>
      <c r="I12" s="10">
        <f t="shared" si="3"/>
        <v>3</v>
      </c>
      <c r="J12" s="10">
        <f t="shared" si="3"/>
        <v>6</v>
      </c>
      <c r="K12" s="10">
        <f t="shared" si="3"/>
        <v>1</v>
      </c>
      <c r="L12" s="10">
        <f t="shared" si="3"/>
        <v>0</v>
      </c>
      <c r="M12" s="10">
        <f t="shared" si="3"/>
        <v>0</v>
      </c>
      <c r="N12" s="10">
        <f t="shared" si="3"/>
        <v>0</v>
      </c>
      <c r="O12" s="41">
        <f t="shared" si="1"/>
        <v>19</v>
      </c>
    </row>
    <row r="13" spans="1:15" x14ac:dyDescent="0.25">
      <c r="A13" s="40" t="s">
        <v>11</v>
      </c>
      <c r="B13" s="10">
        <f t="shared" si="4"/>
        <v>4</v>
      </c>
      <c r="C13" s="10">
        <f t="shared" si="4"/>
        <v>0</v>
      </c>
      <c r="D13" s="10">
        <f t="shared" si="4"/>
        <v>4</v>
      </c>
      <c r="E13" s="10">
        <f t="shared" si="4"/>
        <v>2</v>
      </c>
      <c r="F13" s="36">
        <f t="shared" si="5"/>
        <v>10</v>
      </c>
      <c r="G13" s="10">
        <f>G14</f>
        <v>1</v>
      </c>
      <c r="H13" s="10">
        <f>H14</f>
        <v>8</v>
      </c>
      <c r="I13" s="10">
        <f t="shared" si="3"/>
        <v>3</v>
      </c>
      <c r="J13" s="10">
        <f t="shared" si="3"/>
        <v>6</v>
      </c>
      <c r="K13" s="10">
        <f t="shared" si="3"/>
        <v>1</v>
      </c>
      <c r="L13" s="10">
        <f t="shared" si="3"/>
        <v>0</v>
      </c>
      <c r="M13" s="10">
        <f t="shared" si="3"/>
        <v>0</v>
      </c>
      <c r="N13" s="10">
        <f t="shared" si="3"/>
        <v>0</v>
      </c>
      <c r="O13" s="41">
        <f t="shared" si="1"/>
        <v>19</v>
      </c>
    </row>
    <row r="14" spans="1:15" x14ac:dyDescent="0.25">
      <c r="A14" s="40" t="s">
        <v>10</v>
      </c>
      <c r="B14" s="10">
        <f t="shared" si="4"/>
        <v>4</v>
      </c>
      <c r="C14" s="10">
        <f t="shared" si="4"/>
        <v>0</v>
      </c>
      <c r="D14" s="10">
        <f t="shared" si="4"/>
        <v>4</v>
      </c>
      <c r="E14" s="10">
        <f t="shared" si="4"/>
        <v>2</v>
      </c>
      <c r="F14" s="36">
        <f t="shared" si="5"/>
        <v>10</v>
      </c>
      <c r="G14" s="10">
        <v>1</v>
      </c>
      <c r="H14" s="10">
        <v>8</v>
      </c>
      <c r="I14" s="10">
        <v>3</v>
      </c>
      <c r="J14" s="10">
        <v>6</v>
      </c>
      <c r="K14" s="10">
        <v>1</v>
      </c>
      <c r="L14" s="10">
        <v>0</v>
      </c>
      <c r="M14" s="10">
        <v>0</v>
      </c>
      <c r="N14" s="10">
        <v>0</v>
      </c>
      <c r="O14" s="41">
        <f t="shared" si="1"/>
        <v>19</v>
      </c>
    </row>
    <row r="15" spans="1:15" x14ac:dyDescent="0.25">
      <c r="A15" s="40" t="s">
        <v>9</v>
      </c>
      <c r="B15" s="10">
        <f t="shared" si="4"/>
        <v>4</v>
      </c>
      <c r="C15" s="10">
        <f t="shared" si="4"/>
        <v>0</v>
      </c>
      <c r="D15" s="10">
        <f t="shared" si="4"/>
        <v>4</v>
      </c>
      <c r="E15" s="10">
        <f t="shared" si="4"/>
        <v>2</v>
      </c>
      <c r="F15" s="36">
        <f t="shared" si="5"/>
        <v>10</v>
      </c>
      <c r="G15" s="10">
        <f>G16</f>
        <v>1</v>
      </c>
      <c r="H15" s="10">
        <f>H16</f>
        <v>4</v>
      </c>
      <c r="I15" s="10">
        <f t="shared" si="3"/>
        <v>7</v>
      </c>
      <c r="J15" s="10">
        <v>9</v>
      </c>
      <c r="K15" s="10">
        <v>1</v>
      </c>
      <c r="L15" s="10">
        <f t="shared" si="3"/>
        <v>1</v>
      </c>
      <c r="M15" s="10">
        <f t="shared" si="3"/>
        <v>0</v>
      </c>
      <c r="N15" s="10">
        <f t="shared" si="3"/>
        <v>0</v>
      </c>
      <c r="O15" s="41">
        <f>SUM(G15:M15)</f>
        <v>23</v>
      </c>
    </row>
    <row r="16" spans="1:15" x14ac:dyDescent="0.25">
      <c r="A16" s="40" t="s">
        <v>8</v>
      </c>
      <c r="B16" s="10">
        <f t="shared" si="4"/>
        <v>4</v>
      </c>
      <c r="C16" s="10">
        <f t="shared" si="4"/>
        <v>0</v>
      </c>
      <c r="D16" s="10">
        <f t="shared" si="4"/>
        <v>4</v>
      </c>
      <c r="E16" s="10">
        <f t="shared" si="4"/>
        <v>2</v>
      </c>
      <c r="F16" s="36">
        <f t="shared" si="5"/>
        <v>10</v>
      </c>
      <c r="G16" s="10">
        <f>G17</f>
        <v>1</v>
      </c>
      <c r="H16" s="10">
        <f>H17</f>
        <v>4</v>
      </c>
      <c r="I16" s="10">
        <f t="shared" ref="I15:N16" si="6">I17</f>
        <v>7</v>
      </c>
      <c r="J16" s="10">
        <f t="shared" si="6"/>
        <v>8</v>
      </c>
      <c r="K16" s="10">
        <f t="shared" si="6"/>
        <v>2</v>
      </c>
      <c r="L16" s="10">
        <f t="shared" si="6"/>
        <v>1</v>
      </c>
      <c r="M16" s="10">
        <f t="shared" si="6"/>
        <v>0</v>
      </c>
      <c r="N16" s="10">
        <f t="shared" si="6"/>
        <v>0</v>
      </c>
      <c r="O16" s="41">
        <f>SUM(G16:M16)</f>
        <v>23</v>
      </c>
    </row>
    <row r="17" spans="1:19" x14ac:dyDescent="0.25">
      <c r="A17" s="40" t="s">
        <v>7</v>
      </c>
      <c r="B17" s="10">
        <f t="shared" si="4"/>
        <v>4</v>
      </c>
      <c r="C17" s="10">
        <f t="shared" si="4"/>
        <v>0</v>
      </c>
      <c r="D17" s="10">
        <f t="shared" si="4"/>
        <v>4</v>
      </c>
      <c r="E17" s="10">
        <f t="shared" si="4"/>
        <v>2</v>
      </c>
      <c r="F17" s="36">
        <f t="shared" si="5"/>
        <v>10</v>
      </c>
      <c r="G17" s="10">
        <v>1</v>
      </c>
      <c r="H17" s="10">
        <v>4</v>
      </c>
      <c r="I17" s="10">
        <v>7</v>
      </c>
      <c r="J17" s="10">
        <v>8</v>
      </c>
      <c r="K17" s="10">
        <v>2</v>
      </c>
      <c r="L17" s="10">
        <v>1</v>
      </c>
      <c r="M17" s="10">
        <v>0</v>
      </c>
      <c r="N17" s="10">
        <v>0</v>
      </c>
      <c r="O17" s="41">
        <f>SUM(G17:M17)</f>
        <v>23</v>
      </c>
    </row>
    <row r="18" spans="1:19" x14ac:dyDescent="0.25">
      <c r="A18" s="40" t="s">
        <v>6</v>
      </c>
      <c r="B18" s="10">
        <f t="shared" si="4"/>
        <v>4</v>
      </c>
      <c r="C18" s="10">
        <f t="shared" si="4"/>
        <v>0</v>
      </c>
      <c r="D18" s="10">
        <f t="shared" si="4"/>
        <v>4</v>
      </c>
      <c r="E18" s="10">
        <f t="shared" si="4"/>
        <v>2</v>
      </c>
      <c r="F18" s="36">
        <f t="shared" si="5"/>
        <v>10</v>
      </c>
      <c r="G18" s="10">
        <v>1</v>
      </c>
      <c r="H18" s="10">
        <v>4</v>
      </c>
      <c r="I18" s="10">
        <v>7</v>
      </c>
      <c r="J18" s="10">
        <v>7</v>
      </c>
      <c r="K18" s="10">
        <v>1</v>
      </c>
      <c r="L18" s="10">
        <v>1</v>
      </c>
      <c r="M18" s="10">
        <v>0</v>
      </c>
      <c r="N18" s="10">
        <v>0</v>
      </c>
      <c r="O18" s="41">
        <f>SUM(G18:N18)</f>
        <v>21</v>
      </c>
    </row>
    <row r="19" spans="1:19" x14ac:dyDescent="0.25">
      <c r="A19" s="40" t="s">
        <v>5</v>
      </c>
      <c r="B19" s="10">
        <v>4</v>
      </c>
      <c r="C19" s="10">
        <v>0</v>
      </c>
      <c r="D19" s="10">
        <v>4</v>
      </c>
      <c r="E19" s="10">
        <v>2</v>
      </c>
      <c r="F19" s="36">
        <f t="shared" si="5"/>
        <v>10</v>
      </c>
      <c r="G19" s="10">
        <v>1</v>
      </c>
      <c r="H19" s="10">
        <v>4</v>
      </c>
      <c r="I19" s="10">
        <v>6</v>
      </c>
      <c r="J19" s="10">
        <v>3</v>
      </c>
      <c r="K19" s="10">
        <v>3</v>
      </c>
      <c r="L19" s="10">
        <v>1</v>
      </c>
      <c r="M19" s="10">
        <v>0</v>
      </c>
      <c r="N19" s="10">
        <v>0</v>
      </c>
      <c r="O19" s="41">
        <f>SUM(G19:N19)</f>
        <v>18</v>
      </c>
    </row>
    <row r="20" spans="1:19" s="55" customFormat="1" x14ac:dyDescent="0.25">
      <c r="A20" s="56" t="s">
        <v>48</v>
      </c>
      <c r="B20" s="57">
        <v>0</v>
      </c>
      <c r="C20" s="57">
        <v>0</v>
      </c>
      <c r="D20" s="57">
        <v>0</v>
      </c>
      <c r="E20" s="57">
        <v>0</v>
      </c>
      <c r="F20" s="58">
        <f t="shared" si="5"/>
        <v>0</v>
      </c>
      <c r="G20" s="57">
        <v>0</v>
      </c>
      <c r="H20" s="57">
        <v>0</v>
      </c>
      <c r="I20" s="57">
        <v>0</v>
      </c>
      <c r="J20" s="57">
        <v>0</v>
      </c>
      <c r="K20" s="57">
        <v>0</v>
      </c>
      <c r="L20" s="57">
        <v>0</v>
      </c>
      <c r="M20" s="57">
        <v>0</v>
      </c>
      <c r="N20" s="57">
        <v>0</v>
      </c>
      <c r="O20" s="41">
        <f>SUM(G20:N20)</f>
        <v>0</v>
      </c>
    </row>
    <row r="21" spans="1:19" ht="15.75" thickBot="1" x14ac:dyDescent="0.3">
      <c r="A21" s="50" t="s">
        <v>44</v>
      </c>
      <c r="B21" s="11"/>
      <c r="C21" s="11"/>
      <c r="D21" s="11"/>
      <c r="E21" s="11"/>
      <c r="F21" s="37">
        <f t="shared" si="5"/>
        <v>0</v>
      </c>
      <c r="G21" s="11"/>
      <c r="H21" s="11"/>
      <c r="I21" s="11"/>
      <c r="J21" s="11"/>
      <c r="K21" s="11"/>
      <c r="L21" s="11"/>
      <c r="M21" s="11"/>
      <c r="N21" s="11"/>
      <c r="O21" s="51">
        <f>SUM(H21:N21)</f>
        <v>0</v>
      </c>
    </row>
    <row r="22" spans="1:19" s="38" customFormat="1" ht="15.75" thickBot="1" x14ac:dyDescent="0.3">
      <c r="A22" s="44"/>
      <c r="B22" s="45"/>
      <c r="C22" s="45"/>
      <c r="D22" s="45"/>
      <c r="E22" s="45"/>
      <c r="F22" s="46"/>
      <c r="G22" s="45"/>
      <c r="H22" s="45"/>
      <c r="I22" s="45"/>
      <c r="J22" s="45"/>
      <c r="K22" s="45"/>
      <c r="L22" s="45"/>
      <c r="M22" s="45"/>
      <c r="N22" s="45"/>
      <c r="O22" s="47"/>
    </row>
    <row r="23" spans="1:19" ht="15.75" thickBot="1" x14ac:dyDescent="0.3">
      <c r="A23" s="39" t="s">
        <v>28</v>
      </c>
      <c r="B23" s="43">
        <f>SUM(B8:B19)</f>
        <v>32</v>
      </c>
      <c r="C23" s="4">
        <f t="shared" ref="C23:E23" si="7">SUM(C8:C19)</f>
        <v>0</v>
      </c>
      <c r="D23" s="4">
        <f t="shared" si="7"/>
        <v>32</v>
      </c>
      <c r="E23" s="5">
        <f t="shared" si="7"/>
        <v>16</v>
      </c>
      <c r="F23" s="85"/>
      <c r="G23" s="4">
        <f>SUM(G9:G20)</f>
        <v>9</v>
      </c>
      <c r="H23" s="4">
        <f t="shared" ref="H23:M23" si="8">SUM(H9:H20)</f>
        <v>79</v>
      </c>
      <c r="I23" s="4">
        <f t="shared" si="8"/>
        <v>50</v>
      </c>
      <c r="J23" s="4">
        <f t="shared" si="8"/>
        <v>67</v>
      </c>
      <c r="K23" s="4">
        <f t="shared" si="8"/>
        <v>19</v>
      </c>
      <c r="L23" s="4">
        <f t="shared" si="8"/>
        <v>6</v>
      </c>
      <c r="M23" s="4">
        <f t="shared" si="8"/>
        <v>1</v>
      </c>
      <c r="N23" s="64">
        <f>SUM(N8:N20)</f>
        <v>6</v>
      </c>
      <c r="O23" s="95"/>
    </row>
    <row r="24" spans="1:19" ht="15.75" thickBot="1" x14ac:dyDescent="0.3">
      <c r="A24" s="28"/>
      <c r="B24" s="88">
        <f>SUM(B23:E23)</f>
        <v>80</v>
      </c>
      <c r="C24" s="88"/>
      <c r="D24" s="88"/>
      <c r="E24" s="88"/>
      <c r="F24" s="86"/>
      <c r="G24" s="100">
        <f>SUM(G23:M23)</f>
        <v>231</v>
      </c>
      <c r="H24" s="101"/>
      <c r="I24" s="101"/>
      <c r="J24" s="101"/>
      <c r="K24" s="101"/>
      <c r="L24" s="101"/>
      <c r="M24" s="101"/>
      <c r="N24" s="102"/>
      <c r="O24" s="96"/>
    </row>
    <row r="25" spans="1:19" ht="19.5" thickBot="1" x14ac:dyDescent="0.35">
      <c r="A25" s="7" t="s">
        <v>14</v>
      </c>
      <c r="B25" s="92">
        <f>B24+G24</f>
        <v>311</v>
      </c>
      <c r="C25" s="93"/>
      <c r="D25" s="93"/>
      <c r="E25" s="93"/>
      <c r="F25" s="93"/>
      <c r="G25" s="93"/>
      <c r="H25" s="93"/>
      <c r="I25" s="93"/>
      <c r="J25" s="93"/>
      <c r="K25" s="93"/>
      <c r="L25" s="93"/>
      <c r="M25" s="93"/>
      <c r="N25" s="93"/>
      <c r="O25" s="94"/>
    </row>
    <row r="26" spans="1:19" ht="15.75" thickBot="1" x14ac:dyDescent="0.3"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29"/>
      <c r="N26" s="19"/>
    </row>
    <row r="27" spans="1:19" ht="15.75" thickBot="1" x14ac:dyDescent="0.3">
      <c r="A27" s="27" t="s">
        <v>27</v>
      </c>
      <c r="B27" s="89">
        <v>412</v>
      </c>
      <c r="C27" s="90"/>
      <c r="D27" s="90"/>
      <c r="E27" s="90"/>
      <c r="F27" s="90"/>
      <c r="G27" s="90"/>
      <c r="H27" s="90"/>
      <c r="I27" s="90"/>
      <c r="J27" s="90"/>
      <c r="K27" s="90"/>
      <c r="L27" s="90"/>
      <c r="M27" s="90"/>
      <c r="N27" s="90"/>
      <c r="O27" s="91"/>
    </row>
    <row r="30" spans="1:19" ht="15.75" thickBot="1" x14ac:dyDescent="0.3">
      <c r="A30" s="22" t="s">
        <v>51</v>
      </c>
      <c r="B30" s="20"/>
      <c r="C30" s="21">
        <f>B24</f>
        <v>80</v>
      </c>
      <c r="D30" s="24" t="s">
        <v>21</v>
      </c>
      <c r="E30" s="20"/>
      <c r="F30" s="22" t="s">
        <v>50</v>
      </c>
      <c r="G30" s="20"/>
      <c r="H30" s="22"/>
      <c r="I30" s="20"/>
      <c r="J30" s="20"/>
      <c r="K30" s="20"/>
      <c r="L30" s="24">
        <f>G24</f>
        <v>231</v>
      </c>
      <c r="M30" s="24" t="s">
        <v>21</v>
      </c>
      <c r="N30" s="75" t="s">
        <v>58</v>
      </c>
      <c r="O30" s="75" t="s">
        <v>60</v>
      </c>
      <c r="Q30" s="75" t="s">
        <v>59</v>
      </c>
      <c r="R30" s="76"/>
      <c r="S30" s="76"/>
    </row>
    <row r="31" spans="1:19" s="26" customFormat="1" x14ac:dyDescent="0.25">
      <c r="A31" s="30"/>
      <c r="B31" s="31"/>
      <c r="C31" s="32"/>
      <c r="D31" s="33"/>
      <c r="E31" s="31"/>
      <c r="F31" s="30"/>
      <c r="G31" s="31"/>
      <c r="H31" s="30"/>
      <c r="I31" s="31"/>
      <c r="J31" s="31"/>
      <c r="K31" s="31"/>
      <c r="L31" s="33"/>
      <c r="M31" s="33"/>
      <c r="Q31" s="25" t="s">
        <v>57</v>
      </c>
      <c r="R31" s="25"/>
      <c r="S31" s="25" t="s">
        <v>56</v>
      </c>
    </row>
    <row r="32" spans="1:19" x14ac:dyDescent="0.25">
      <c r="A32" s="14" t="s">
        <v>31</v>
      </c>
      <c r="B32" s="15">
        <f>B23/B24</f>
        <v>0.4</v>
      </c>
      <c r="C32" s="16">
        <f>B23</f>
        <v>32</v>
      </c>
      <c r="D32" s="25" t="s">
        <v>21</v>
      </c>
      <c r="E32" s="23"/>
      <c r="F32" s="63" t="s">
        <v>54</v>
      </c>
      <c r="K32" s="15">
        <f>G23/$G$24</f>
        <v>3.896103896103896E-2</v>
      </c>
      <c r="L32" s="16">
        <f>G23</f>
        <v>9</v>
      </c>
      <c r="M32" s="25" t="s">
        <v>21</v>
      </c>
      <c r="N32" s="68">
        <f>SUM(K32)</f>
        <v>3.896103896103896E-2</v>
      </c>
      <c r="O32" s="70">
        <f>SUM(L32)</f>
        <v>9</v>
      </c>
      <c r="Q32" s="73">
        <f>O32*0.15</f>
        <v>1.3499999999999999</v>
      </c>
      <c r="R32" s="25"/>
      <c r="S32" s="73">
        <v>2</v>
      </c>
    </row>
    <row r="33" spans="1:19" x14ac:dyDescent="0.25">
      <c r="A33" s="23" t="s">
        <v>32</v>
      </c>
      <c r="B33" s="15">
        <f>C23/B24</f>
        <v>0</v>
      </c>
      <c r="C33" s="16">
        <f>C23</f>
        <v>0</v>
      </c>
      <c r="D33" s="25" t="s">
        <v>21</v>
      </c>
      <c r="E33" s="23"/>
      <c r="F33" s="61" t="s">
        <v>35</v>
      </c>
      <c r="G33" s="61"/>
      <c r="H33" s="61"/>
      <c r="I33" s="61"/>
      <c r="J33" s="61"/>
      <c r="K33" s="15">
        <f>H23/$G$24</f>
        <v>0.34199134199134201</v>
      </c>
      <c r="L33" s="16">
        <f>H23</f>
        <v>79</v>
      </c>
      <c r="M33" s="25" t="s">
        <v>21</v>
      </c>
      <c r="N33" s="66">
        <f>SUM(K33:K34)</f>
        <v>0.55844155844155852</v>
      </c>
      <c r="O33" s="71">
        <f>SUM(L33:L34)</f>
        <v>129</v>
      </c>
      <c r="Q33" s="74">
        <f>O33*0.15</f>
        <v>19.349999999999998</v>
      </c>
      <c r="R33" s="25"/>
      <c r="S33" s="74">
        <v>20</v>
      </c>
    </row>
    <row r="34" spans="1:19" x14ac:dyDescent="0.25">
      <c r="A34" s="23" t="s">
        <v>33</v>
      </c>
      <c r="B34" s="15">
        <f>D23/B24</f>
        <v>0.4</v>
      </c>
      <c r="C34" s="16">
        <f>D23</f>
        <v>32</v>
      </c>
      <c r="D34" s="25" t="s">
        <v>21</v>
      </c>
      <c r="E34" s="23"/>
      <c r="F34" s="61" t="s">
        <v>36</v>
      </c>
      <c r="G34" s="61"/>
      <c r="H34" s="61"/>
      <c r="I34" s="61"/>
      <c r="J34" s="61"/>
      <c r="K34" s="15">
        <f>I23/G24</f>
        <v>0.21645021645021645</v>
      </c>
      <c r="L34" s="16">
        <f>I23</f>
        <v>50</v>
      </c>
      <c r="M34" s="25" t="s">
        <v>21</v>
      </c>
      <c r="N34" s="67"/>
      <c r="O34" s="72"/>
      <c r="Q34" s="67"/>
      <c r="R34" s="25"/>
      <c r="S34" s="67"/>
    </row>
    <row r="35" spans="1:19" x14ac:dyDescent="0.25">
      <c r="A35" s="23" t="s">
        <v>34</v>
      </c>
      <c r="B35" s="15">
        <f>E23/B24</f>
        <v>0.2</v>
      </c>
      <c r="C35" s="16">
        <f>E23</f>
        <v>16</v>
      </c>
      <c r="D35" s="25" t="s">
        <v>21</v>
      </c>
      <c r="E35" s="23"/>
      <c r="F35" s="61" t="s">
        <v>37</v>
      </c>
      <c r="G35" s="61"/>
      <c r="H35" s="61"/>
      <c r="I35" s="61"/>
      <c r="J35" s="61"/>
      <c r="K35" s="15">
        <f>J23/G24</f>
        <v>0.29004329004329005</v>
      </c>
      <c r="L35" s="16">
        <f>J23</f>
        <v>67</v>
      </c>
      <c r="M35" s="25" t="s">
        <v>21</v>
      </c>
      <c r="N35" s="66">
        <f>SUM(K35:K36)</f>
        <v>0.37229437229437229</v>
      </c>
      <c r="O35" s="71">
        <f>SUM(L35:L36)</f>
        <v>86</v>
      </c>
      <c r="Q35" s="74">
        <f>O35*0.15</f>
        <v>12.9</v>
      </c>
      <c r="R35" s="25"/>
      <c r="S35" s="74">
        <v>13</v>
      </c>
    </row>
    <row r="36" spans="1:19" x14ac:dyDescent="0.25">
      <c r="A36" s="23"/>
      <c r="B36" s="23"/>
      <c r="C36" s="23"/>
      <c r="D36" s="23"/>
      <c r="E36" s="23"/>
      <c r="F36" s="62" t="s">
        <v>41</v>
      </c>
      <c r="H36" s="62"/>
      <c r="I36" s="62"/>
      <c r="J36" s="62"/>
      <c r="K36" s="15">
        <f>K23/G24</f>
        <v>8.2251082251082255E-2</v>
      </c>
      <c r="L36" s="25">
        <f>K23</f>
        <v>19</v>
      </c>
      <c r="M36" s="25" t="s">
        <v>21</v>
      </c>
      <c r="N36" s="67"/>
      <c r="O36" s="72"/>
      <c r="Q36" s="67"/>
      <c r="R36" s="25"/>
      <c r="S36" s="67"/>
    </row>
    <row r="37" spans="1:19" s="26" customFormat="1" x14ac:dyDescent="0.25">
      <c r="F37" s="60" t="s">
        <v>42</v>
      </c>
      <c r="G37" s="60"/>
      <c r="H37" s="60"/>
      <c r="I37" s="60"/>
      <c r="J37" s="60"/>
      <c r="K37" s="15">
        <f>L23/G24</f>
        <v>2.5974025974025976E-2</v>
      </c>
      <c r="L37" s="25">
        <f>L23</f>
        <v>6</v>
      </c>
      <c r="M37" s="25" t="s">
        <v>21</v>
      </c>
      <c r="N37" s="66">
        <f>SUM(K37:K39)</f>
        <v>3.0303030303030304E-2</v>
      </c>
      <c r="O37" s="71">
        <f>SUM(L37:L39)</f>
        <v>13</v>
      </c>
      <c r="Q37" s="74">
        <f>O37*0.15</f>
        <v>1.95</v>
      </c>
      <c r="R37" s="25"/>
      <c r="S37" s="74">
        <v>2</v>
      </c>
    </row>
    <row r="38" spans="1:19" s="26" customFormat="1" x14ac:dyDescent="0.25">
      <c r="F38" s="60" t="s">
        <v>43</v>
      </c>
      <c r="G38" s="60"/>
      <c r="H38" s="60"/>
      <c r="I38" s="60"/>
      <c r="J38" s="60"/>
      <c r="K38" s="15">
        <f>M23/G24</f>
        <v>4.329004329004329E-3</v>
      </c>
      <c r="L38" s="25">
        <f>M23</f>
        <v>1</v>
      </c>
      <c r="M38" s="25" t="s">
        <v>21</v>
      </c>
      <c r="N38" s="69"/>
      <c r="O38" s="69"/>
      <c r="Q38" s="69"/>
      <c r="S38" s="69"/>
    </row>
    <row r="39" spans="1:19" x14ac:dyDescent="0.25">
      <c r="F39" s="59" t="s">
        <v>24</v>
      </c>
      <c r="G39" s="59"/>
      <c r="H39" s="59"/>
      <c r="I39" s="59"/>
      <c r="J39" s="59"/>
      <c r="K39" s="15" t="s">
        <v>55</v>
      </c>
      <c r="L39" s="25">
        <f>N23</f>
        <v>6</v>
      </c>
      <c r="M39" s="25" t="s">
        <v>21</v>
      </c>
      <c r="N39" s="62"/>
      <c r="O39" s="62"/>
    </row>
    <row r="40" spans="1:19" s="62" customFormat="1" x14ac:dyDescent="0.25">
      <c r="F40" s="59"/>
      <c r="G40" s="59"/>
      <c r="H40" s="59"/>
      <c r="I40" s="59"/>
      <c r="J40" s="59"/>
      <c r="K40" s="15"/>
      <c r="L40" s="25"/>
      <c r="M40" s="25"/>
      <c r="S40" s="62">
        <f>SUM(S32:S38)</f>
        <v>37</v>
      </c>
    </row>
    <row r="41" spans="1:19" ht="15.75" thickBot="1" x14ac:dyDescent="0.3">
      <c r="A41" s="22" t="s">
        <v>29</v>
      </c>
      <c r="B41" s="20"/>
      <c r="C41" s="21">
        <v>80</v>
      </c>
      <c r="D41" s="24" t="s">
        <v>21</v>
      </c>
      <c r="E41" s="20"/>
      <c r="F41" s="22" t="s">
        <v>30</v>
      </c>
      <c r="G41" s="20"/>
      <c r="H41" s="22"/>
      <c r="I41" s="20"/>
      <c r="J41" s="20"/>
      <c r="K41" s="20"/>
      <c r="L41" s="24">
        <v>332</v>
      </c>
      <c r="M41" s="24" t="s">
        <v>21</v>
      </c>
    </row>
    <row r="42" spans="1:19" x14ac:dyDescent="0.25">
      <c r="A42" s="14"/>
      <c r="B42" s="23"/>
      <c r="C42" s="16"/>
      <c r="D42" s="23"/>
      <c r="E42" s="23"/>
      <c r="F42" s="14"/>
      <c r="H42" s="14"/>
      <c r="I42" s="23"/>
      <c r="J42" s="23"/>
      <c r="K42" s="23"/>
      <c r="L42" s="23"/>
      <c r="M42" s="23"/>
    </row>
    <row r="43" spans="1:19" x14ac:dyDescent="0.25">
      <c r="A43" s="23" t="s">
        <v>17</v>
      </c>
      <c r="B43" s="15">
        <v>0.46</v>
      </c>
      <c r="C43" s="16">
        <v>37</v>
      </c>
      <c r="D43" s="25" t="s">
        <v>21</v>
      </c>
      <c r="E43" s="23"/>
      <c r="F43" s="79" t="s">
        <v>38</v>
      </c>
      <c r="G43" s="79"/>
      <c r="H43" s="79"/>
      <c r="I43" s="79"/>
      <c r="J43" s="79"/>
      <c r="K43" s="15">
        <v>0</v>
      </c>
      <c r="L43" s="16" t="e">
        <f>#REF!</f>
        <v>#REF!</v>
      </c>
      <c r="M43" s="25" t="s">
        <v>21</v>
      </c>
    </row>
    <row r="44" spans="1:19" x14ac:dyDescent="0.25">
      <c r="A44" s="23" t="s">
        <v>18</v>
      </c>
      <c r="B44" s="15">
        <v>0.38</v>
      </c>
      <c r="C44" s="16">
        <v>31</v>
      </c>
      <c r="D44" s="25" t="s">
        <v>21</v>
      </c>
      <c r="E44" s="23"/>
      <c r="F44" s="80" t="s">
        <v>3</v>
      </c>
      <c r="G44" s="80"/>
      <c r="H44" s="79"/>
      <c r="I44" s="79"/>
      <c r="J44" s="79"/>
      <c r="K44" s="15">
        <v>0</v>
      </c>
      <c r="L44" s="16" t="e">
        <f>#REF!</f>
        <v>#REF!</v>
      </c>
      <c r="M44" s="25" t="s">
        <v>21</v>
      </c>
    </row>
    <row r="45" spans="1:19" x14ac:dyDescent="0.25">
      <c r="A45" s="23" t="s">
        <v>19</v>
      </c>
      <c r="B45" s="15">
        <v>0.15</v>
      </c>
      <c r="C45" s="16">
        <v>12</v>
      </c>
      <c r="D45" s="25" t="s">
        <v>21</v>
      </c>
      <c r="E45" s="23"/>
      <c r="F45" s="80" t="s">
        <v>40</v>
      </c>
      <c r="G45" s="80"/>
      <c r="H45" s="79"/>
      <c r="I45" s="79"/>
      <c r="J45" s="79"/>
      <c r="K45" s="15">
        <v>0</v>
      </c>
      <c r="L45" s="16" t="e">
        <f>#REF!</f>
        <v>#REF!</v>
      </c>
      <c r="M45" s="25" t="s">
        <v>21</v>
      </c>
    </row>
    <row r="46" spans="1:19" x14ac:dyDescent="0.25">
      <c r="A46" s="23" t="s">
        <v>20</v>
      </c>
      <c r="B46" s="15">
        <v>0</v>
      </c>
      <c r="C46" s="16">
        <v>0</v>
      </c>
      <c r="D46" s="25" t="s">
        <v>21</v>
      </c>
      <c r="E46" s="23"/>
      <c r="F46" s="77" t="s">
        <v>39</v>
      </c>
      <c r="G46" s="77"/>
      <c r="H46" s="78"/>
      <c r="I46" s="78"/>
      <c r="J46" s="78"/>
      <c r="K46" s="15">
        <v>0</v>
      </c>
      <c r="L46" s="25" t="e">
        <f>#REF!</f>
        <v>#REF!</v>
      </c>
      <c r="M46" s="25" t="s">
        <v>21</v>
      </c>
    </row>
    <row r="47" spans="1:19" x14ac:dyDescent="0.25">
      <c r="A47" s="23"/>
      <c r="B47" s="23"/>
      <c r="C47" s="23"/>
      <c r="D47" s="23"/>
      <c r="E47" s="23"/>
      <c r="F47" s="77" t="s">
        <v>2</v>
      </c>
      <c r="G47" s="77"/>
      <c r="H47" s="78"/>
      <c r="I47" s="78"/>
      <c r="J47" s="78"/>
      <c r="K47" s="15">
        <v>0</v>
      </c>
      <c r="L47" s="25" t="e">
        <f>#REF!</f>
        <v>#REF!</v>
      </c>
      <c r="M47" s="25" t="s">
        <v>21</v>
      </c>
    </row>
  </sheetData>
  <mergeCells count="15">
    <mergeCell ref="B27:O27"/>
    <mergeCell ref="B25:O25"/>
    <mergeCell ref="O23:O24"/>
    <mergeCell ref="G5:O5"/>
    <mergeCell ref="G24:N24"/>
    <mergeCell ref="A2:B2"/>
    <mergeCell ref="B5:F5"/>
    <mergeCell ref="F23:F24"/>
    <mergeCell ref="A5:A6"/>
    <mergeCell ref="B24:E24"/>
    <mergeCell ref="F47:J47"/>
    <mergeCell ref="F43:J43"/>
    <mergeCell ref="F44:J44"/>
    <mergeCell ref="F45:J45"/>
    <mergeCell ref="F46:J46"/>
  </mergeCells>
  <printOptions horizontalCentered="1" verticalCentered="1"/>
  <pageMargins left="0.7" right="0.7" top="0.75" bottom="0.75" header="0.3" footer="0.3"/>
  <pageSetup paperSize="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Spada</dc:creator>
  <cp:lastModifiedBy>Alexander Briseño</cp:lastModifiedBy>
  <cp:lastPrinted>2014-07-25T19:59:45Z</cp:lastPrinted>
  <dcterms:created xsi:type="dcterms:W3CDTF">2013-12-04T21:41:50Z</dcterms:created>
  <dcterms:modified xsi:type="dcterms:W3CDTF">2014-08-04T18:51:45Z</dcterms:modified>
</cp:coreProperties>
</file>